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2995" windowHeight="10800"/>
  </bookViews>
  <sheets>
    <sheet name="voorbeeld" sheetId="1" r:id="rId1"/>
  </sheets>
  <calcPr calcId="145621"/>
</workbook>
</file>

<file path=xl/calcChain.xml><?xml version="1.0" encoding="utf-8"?>
<calcChain xmlns="http://schemas.openxmlformats.org/spreadsheetml/2006/main">
  <c r="F45" i="1" l="1"/>
  <c r="C45" i="1"/>
  <c r="I44" i="1" s="1"/>
  <c r="I43" i="1"/>
  <c r="I41" i="1"/>
  <c r="I39" i="1"/>
  <c r="I37" i="1"/>
  <c r="K16" i="1" l="1"/>
  <c r="M16" i="1" s="1"/>
  <c r="K17" i="1"/>
  <c r="M17" i="1" s="1"/>
  <c r="K14" i="1"/>
  <c r="M14" i="1" s="1"/>
  <c r="K28" i="1"/>
  <c r="K29" i="1" s="1"/>
  <c r="K25" i="1"/>
  <c r="K26" i="1" s="1"/>
  <c r="K15" i="1" l="1"/>
  <c r="M15" i="1" s="1"/>
  <c r="K13" i="1"/>
  <c r="M13" i="1" s="1"/>
  <c r="K12" i="1"/>
  <c r="M12" i="1" s="1"/>
  <c r="K11" i="1"/>
  <c r="M11" i="1" l="1"/>
  <c r="K18" i="1"/>
  <c r="M18" i="1" l="1"/>
  <c r="K19" i="1"/>
</calcChain>
</file>

<file path=xl/sharedStrings.xml><?xml version="1.0" encoding="utf-8"?>
<sst xmlns="http://schemas.openxmlformats.org/spreadsheetml/2006/main" count="139" uniqueCount="93">
  <si>
    <t>tijd</t>
  </si>
  <si>
    <t>schatten</t>
  </si>
  <si>
    <t>procenten</t>
  </si>
  <si>
    <t>lengte</t>
  </si>
  <si>
    <t>meetkunde</t>
  </si>
  <si>
    <t>breuken</t>
  </si>
  <si>
    <t>Voorbeeld Rekenen Wiskunde</t>
  </si>
  <si>
    <t>hoofd x</t>
  </si>
  <si>
    <t>hoofd :</t>
  </si>
  <si>
    <t>hoofd +</t>
  </si>
  <si>
    <t>hoofd -</t>
  </si>
  <si>
    <t xml:space="preserve">tijd </t>
  </si>
  <si>
    <t>fout (4)</t>
  </si>
  <si>
    <t>klink</t>
  </si>
  <si>
    <t>kathedraal</t>
  </si>
  <si>
    <t>telescoop</t>
  </si>
  <si>
    <t>kolonie</t>
  </si>
  <si>
    <t>thermoskan</t>
  </si>
  <si>
    <t>wak</t>
  </si>
  <si>
    <t>lans</t>
  </si>
  <si>
    <t>plantage</t>
  </si>
  <si>
    <t>riem</t>
  </si>
  <si>
    <t>schouwburg</t>
  </si>
  <si>
    <t>speels</t>
  </si>
  <si>
    <t>pienter</t>
  </si>
  <si>
    <t>stram</t>
  </si>
  <si>
    <t>bot</t>
  </si>
  <si>
    <t>leeuwerik</t>
  </si>
  <si>
    <t>waterpoloën</t>
  </si>
  <si>
    <t>band</t>
  </si>
  <si>
    <t>leguaan</t>
  </si>
  <si>
    <t>waterpas</t>
  </si>
  <si>
    <t>klassiek</t>
  </si>
  <si>
    <t>Categorieën:</t>
  </si>
  <si>
    <t>betekenis:</t>
  </si>
  <si>
    <t>fout:</t>
  </si>
  <si>
    <t>Goed:</t>
  </si>
  <si>
    <t>Betekenis/relatie:</t>
  </si>
  <si>
    <t>%</t>
  </si>
  <si>
    <t>fout (30)</t>
  </si>
  <si>
    <t>fout (5)</t>
  </si>
  <si>
    <t>voorbeeld woordenschat</t>
  </si>
  <si>
    <t>goed</t>
  </si>
  <si>
    <t>brilletje (9+)</t>
  </si>
  <si>
    <t>tomaten (20+)</t>
  </si>
  <si>
    <t>prettig (24+)</t>
  </si>
  <si>
    <t>lakei (11+)</t>
  </si>
  <si>
    <t>hengsel (7+)</t>
  </si>
  <si>
    <t>citroen (26)</t>
  </si>
  <si>
    <t>jochie (17+)</t>
  </si>
  <si>
    <t>kettinkje (7+)</t>
  </si>
  <si>
    <t>kanarie (20+)</t>
  </si>
  <si>
    <t>springtouw (7+)</t>
  </si>
  <si>
    <t>toevallig (24+)</t>
  </si>
  <si>
    <t>reclame (27)</t>
  </si>
  <si>
    <t>camera (27)</t>
  </si>
  <si>
    <t>stadje (9+)</t>
  </si>
  <si>
    <t>kwalijk (24+)</t>
  </si>
  <si>
    <t>kanon (20+)</t>
  </si>
  <si>
    <t>karwei (11+)</t>
  </si>
  <si>
    <t>echo (17+)</t>
  </si>
  <si>
    <t>kudde (21+)</t>
  </si>
  <si>
    <t>gewei (11+)</t>
  </si>
  <si>
    <t>hoofdr. +-</t>
  </si>
  <si>
    <t>hoofdr. x:</t>
  </si>
  <si>
    <t>7+: -ng -nk</t>
  </si>
  <si>
    <t>9+: -je -pje -mpje</t>
  </si>
  <si>
    <t>11+: ei ij</t>
  </si>
  <si>
    <t>cat. 17+: -ch(t)</t>
  </si>
  <si>
    <t>a</t>
  </si>
  <si>
    <t>Voorbeeld spelling</t>
  </si>
  <si>
    <t>Hier komt uw schoollogo!</t>
  </si>
  <si>
    <t>DL:</t>
  </si>
  <si>
    <t>DLE</t>
  </si>
  <si>
    <t>Niveau- waarde</t>
  </si>
  <si>
    <t xml:space="preserve">Niveau </t>
  </si>
  <si>
    <t>naam:</t>
  </si>
  <si>
    <t>datum:</t>
  </si>
  <si>
    <t>groep:</t>
  </si>
  <si>
    <t>Martijn van Baare 2013, www.helpendehand-bij-onderwijs.nl</t>
  </si>
  <si>
    <t>andere fouten</t>
  </si>
  <si>
    <t>Gebruiksaanwijzing:</t>
  </si>
  <si>
    <t>In de velden rechts van de toets ziet u op</t>
  </si>
  <si>
    <t>welke categorieën het kind uitvalt.</t>
  </si>
  <si>
    <t>Voor het maken van een foutenanalyse no-</t>
  </si>
  <si>
    <t>teert u bij iedere fout beantwoorde opdracht</t>
  </si>
  <si>
    <t>een 1. Bij spelling wordt onderscheid ge-</t>
  </si>
  <si>
    <t>maakt tussen categorie- en andere fouten.</t>
  </si>
  <si>
    <t>Een categoriefout noteert u als: 1. Een</t>
  </si>
  <si>
    <t>andere fout noteert u als: a.</t>
  </si>
  <si>
    <t>Jantje Voorbeeld</t>
  </si>
  <si>
    <t>Voorbeeld 
analyseformulier 
toetsen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</si>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</sst>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.0"/>
    <numFmt numFmtId="166" formatCode="[$-413]d\ mm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9"/>
      <color rgb="FF333333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1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3" xfId="0" applyFont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3" xfId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2" xfId="0" applyFont="1" applyBorder="1" applyProtection="1"/>
    <xf numFmtId="0" fontId="7" fillId="0" borderId="0" xfId="0" applyFont="1" applyProtection="1"/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7" fillId="0" borderId="1" xfId="0" applyFont="1" applyBorder="1" applyProtection="1"/>
    <xf numFmtId="0" fontId="3" fillId="0" borderId="13" xfId="0" applyFont="1" applyBorder="1" applyAlignment="1" applyProtection="1">
      <alignment horizontal="center"/>
    </xf>
    <xf numFmtId="0" fontId="7" fillId="0" borderId="16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right"/>
    </xf>
    <xf numFmtId="0" fontId="7" fillId="0" borderId="14" xfId="0" applyFont="1" applyFill="1" applyBorder="1" applyAlignment="1" applyProtection="1">
      <alignment horizontal="left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0" fontId="5" fillId="0" borderId="0" xfId="0" applyFont="1" applyProtection="1">
      <protection locked="0"/>
    </xf>
    <xf numFmtId="0" fontId="6" fillId="0" borderId="12" xfId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7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6" fillId="0" borderId="5" xfId="1" applyFont="1" applyBorder="1" applyAlignment="1" applyProtection="1">
      <alignment horizontal="center"/>
    </xf>
    <xf numFmtId="0" fontId="6" fillId="0" borderId="1" xfId="1" applyFont="1" applyBorder="1" applyProtection="1"/>
    <xf numFmtId="0" fontId="6" fillId="0" borderId="9" xfId="1" applyFont="1" applyBorder="1" applyAlignment="1" applyProtection="1">
      <alignment horizontal="center"/>
    </xf>
    <xf numFmtId="0" fontId="6" fillId="0" borderId="10" xfId="1" applyFont="1" applyBorder="1" applyProtection="1"/>
    <xf numFmtId="1" fontId="2" fillId="0" borderId="0" xfId="0" applyNumberFormat="1" applyFont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6" fillId="0" borderId="2" xfId="1" applyFont="1" applyBorder="1" applyProtection="1"/>
    <xf numFmtId="1" fontId="6" fillId="0" borderId="2" xfId="1" applyNumberFormat="1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/>
    </xf>
    <xf numFmtId="0" fontId="5" fillId="0" borderId="16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6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left"/>
    </xf>
    <xf numFmtId="0" fontId="3" fillId="0" borderId="16" xfId="0" applyFont="1" applyBorder="1" applyProtection="1"/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 wrapText="1"/>
      <protection locked="0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</cellXfs>
  <cellStyles count="2">
    <cellStyle name="Standaard" xfId="0" builtinId="0"/>
    <cellStyle name="Standaard 2" xfId="1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0070C0"/>
      </font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87086</xdr:colOff>
      <xdr:row>0</xdr:row>
      <xdr:rowOff>381000</xdr:rowOff>
    </xdr:from>
    <xdr:to>
      <xdr:col>3</xdr:col>
      <xdr:colOff>119743</xdr:colOff>
      <xdr:row>6</xdr:row>
      <xdr:rowOff>21772</xdr:rowOff>
    </xdr:to>
    <xdr:pic>
      <xdr:nvPicPr>
        <xdr:cNvPr id="4" name="Afbeelding 3" descr="C:\data\00 helpende hand\09 site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6" y="381000"/>
          <a:ext cx="1681843" cy="1796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Layout" topLeftCell="A7" zoomScale="154" zoomScaleNormal="148" zoomScalePageLayoutView="154" workbookViewId="0">
      <selection activeCell="F16" sqref="F16"/>
    </sheetView>
  </sheetViews>
  <sheetFormatPr defaultRowHeight="14.25" x14ac:dyDescent="0.2"/>
  <cols>
    <col min="1" max="1" width="3.7109375" style="36" customWidth="1"/>
    <col min="2" max="2" width="15.5703125" style="34" customWidth="1"/>
    <col min="3" max="4" width="3.7109375" style="36" customWidth="1"/>
    <col min="5" max="5" width="12.7109375" style="34" customWidth="1"/>
    <col min="6" max="7" width="3.7109375" style="36" customWidth="1"/>
    <col min="8" max="8" width="12.5703125" style="34" customWidth="1"/>
    <col min="9" max="9" width="3.7109375" style="34" customWidth="1"/>
    <col min="10" max="10" width="12" style="34" customWidth="1"/>
    <col min="11" max="11" width="4.28515625" style="36" customWidth="1"/>
    <col min="12" max="12" width="10.28515625" style="34" customWidth="1"/>
    <col min="13" max="13" width="5.140625" style="34" customWidth="1"/>
    <col min="14" max="14" width="3.85546875" style="34" customWidth="1"/>
    <col min="15" max="16384" width="9.140625" style="34"/>
  </cols>
  <sheetData>
    <row r="1" spans="1:14" ht="56.25" customHeight="1" x14ac:dyDescent="0.2">
      <c r="A1" s="80" t="s">
        <v>71</v>
      </c>
      <c r="B1" s="80"/>
      <c r="C1" s="80"/>
      <c r="D1" s="80"/>
      <c r="E1" s="79" t="s">
        <v>91</v>
      </c>
      <c r="F1" s="79"/>
      <c r="G1" s="79"/>
      <c r="H1" s="79"/>
      <c r="I1" s="79"/>
      <c r="J1" s="79"/>
      <c r="K1" s="23"/>
      <c r="L1" s="33" t="s">
        <v>72</v>
      </c>
      <c r="M1" s="66">
        <v>35</v>
      </c>
    </row>
    <row r="2" spans="1:14" ht="22.5" x14ac:dyDescent="0.2">
      <c r="A2" s="80"/>
      <c r="B2" s="80"/>
      <c r="C2" s="80"/>
      <c r="D2" s="80"/>
      <c r="E2" s="79"/>
      <c r="F2" s="79"/>
      <c r="G2" s="79"/>
      <c r="H2" s="79"/>
      <c r="I2" s="79"/>
      <c r="J2" s="79"/>
      <c r="K2" s="23"/>
      <c r="L2" s="33" t="s">
        <v>73</v>
      </c>
      <c r="M2" s="66">
        <v>37</v>
      </c>
    </row>
    <row r="3" spans="1:14" ht="22.5" customHeight="1" x14ac:dyDescent="0.2">
      <c r="A3" s="80"/>
      <c r="B3" s="80"/>
      <c r="C3" s="80"/>
      <c r="D3" s="80"/>
      <c r="E3" s="79"/>
      <c r="F3" s="79"/>
      <c r="G3" s="79"/>
      <c r="H3" s="79"/>
      <c r="I3" s="79"/>
      <c r="J3" s="79"/>
      <c r="K3" s="23"/>
      <c r="L3" s="35" t="s">
        <v>74</v>
      </c>
      <c r="M3" s="67">
        <v>2.1</v>
      </c>
    </row>
    <row r="4" spans="1:14" ht="22.5" x14ac:dyDescent="0.2">
      <c r="A4" s="80"/>
      <c r="B4" s="80"/>
      <c r="C4" s="80"/>
      <c r="D4" s="80"/>
      <c r="E4" s="79"/>
      <c r="F4" s="79"/>
      <c r="G4" s="79"/>
      <c r="H4" s="79"/>
      <c r="I4" s="79"/>
      <c r="J4" s="79"/>
      <c r="K4" s="23"/>
      <c r="L4" s="33" t="s">
        <v>75</v>
      </c>
      <c r="M4" s="66" t="s">
        <v>92</v>
      </c>
    </row>
    <row r="5" spans="1:14" ht="22.5" x14ac:dyDescent="0.2">
      <c r="A5" s="80"/>
      <c r="B5" s="80"/>
      <c r="C5" s="80"/>
      <c r="D5" s="80"/>
      <c r="E5" s="79"/>
      <c r="F5" s="79"/>
      <c r="G5" s="79"/>
      <c r="H5" s="79"/>
      <c r="I5" s="79"/>
      <c r="J5" s="79"/>
      <c r="K5" s="23"/>
      <c r="L5" s="28"/>
      <c r="M5" s="28"/>
    </row>
    <row r="6" spans="1:14" ht="22.5" x14ac:dyDescent="0.2">
      <c r="A6" s="80"/>
      <c r="B6" s="80"/>
      <c r="C6" s="80"/>
      <c r="D6" s="80"/>
      <c r="E6" s="79"/>
      <c r="F6" s="79"/>
      <c r="G6" s="79"/>
      <c r="H6" s="79"/>
      <c r="I6" s="79"/>
      <c r="J6" s="79"/>
      <c r="K6" s="23"/>
      <c r="L6" s="28"/>
      <c r="M6" s="28"/>
    </row>
    <row r="7" spans="1:14" ht="22.5" customHeight="1" x14ac:dyDescent="0.2">
      <c r="A7" s="80"/>
      <c r="B7" s="80"/>
      <c r="C7" s="80"/>
      <c r="D7" s="80"/>
      <c r="E7" s="79"/>
      <c r="F7" s="79"/>
      <c r="G7" s="79"/>
      <c r="H7" s="79"/>
      <c r="I7" s="79"/>
      <c r="J7" s="79"/>
      <c r="L7" s="28"/>
      <c r="M7" s="28"/>
    </row>
    <row r="8" spans="1:14" s="39" customFormat="1" ht="12.75" x14ac:dyDescent="0.2">
      <c r="A8" s="24"/>
      <c r="B8" s="25" t="s">
        <v>76</v>
      </c>
      <c r="C8" s="81" t="s">
        <v>90</v>
      </c>
      <c r="D8" s="81"/>
      <c r="E8" s="81"/>
      <c r="F8" s="26"/>
      <c r="G8" s="26"/>
      <c r="H8" s="27" t="s">
        <v>77</v>
      </c>
      <c r="I8" s="82">
        <v>41344</v>
      </c>
      <c r="J8" s="82"/>
      <c r="K8" s="37"/>
      <c r="L8" s="38" t="s">
        <v>78</v>
      </c>
      <c r="M8" s="83">
        <v>6</v>
      </c>
      <c r="N8" s="83"/>
    </row>
    <row r="10" spans="1:14" ht="28.5" customHeight="1" thickBot="1" x14ac:dyDescent="0.25">
      <c r="A10" s="68" t="s">
        <v>6</v>
      </c>
      <c r="B10" s="68"/>
      <c r="C10" s="68"/>
      <c r="D10" s="68"/>
      <c r="E10" s="68"/>
      <c r="F10" s="68"/>
      <c r="G10" s="68"/>
      <c r="H10" s="68"/>
      <c r="I10" s="68"/>
    </row>
    <row r="11" spans="1:14" ht="15" x14ac:dyDescent="0.2">
      <c r="A11" s="40">
        <v>1</v>
      </c>
      <c r="B11" s="41" t="s">
        <v>0</v>
      </c>
      <c r="C11" s="29">
        <v>1</v>
      </c>
      <c r="D11" s="40">
        <v>1</v>
      </c>
      <c r="E11" s="41" t="s">
        <v>1</v>
      </c>
      <c r="F11" s="29">
        <v>1</v>
      </c>
      <c r="G11" s="42">
        <v>1</v>
      </c>
      <c r="H11" s="43" t="s">
        <v>2</v>
      </c>
      <c r="I11" s="2">
        <v>1</v>
      </c>
      <c r="J11" s="33" t="s">
        <v>63</v>
      </c>
      <c r="K11" s="36">
        <f>SUM(C14,C16,C18,F17)</f>
        <v>0</v>
      </c>
      <c r="L11" s="34" t="s">
        <v>12</v>
      </c>
      <c r="M11" s="44">
        <f>K11/4*100</f>
        <v>0</v>
      </c>
      <c r="N11" s="34" t="s">
        <v>38</v>
      </c>
    </row>
    <row r="12" spans="1:14" ht="15" x14ac:dyDescent="0.2">
      <c r="A12" s="45">
        <v>2</v>
      </c>
      <c r="B12" s="46" t="s">
        <v>5</v>
      </c>
      <c r="C12" s="4">
        <v>1</v>
      </c>
      <c r="D12" s="45">
        <v>2</v>
      </c>
      <c r="E12" s="46" t="s">
        <v>1</v>
      </c>
      <c r="F12" s="4">
        <v>1</v>
      </c>
      <c r="G12" s="45">
        <v>2</v>
      </c>
      <c r="H12" s="46" t="s">
        <v>7</v>
      </c>
      <c r="I12" s="3"/>
      <c r="J12" s="33" t="s">
        <v>64</v>
      </c>
      <c r="K12" s="36">
        <f>SUM(F15,F18,I12,I15)</f>
        <v>0</v>
      </c>
      <c r="L12" s="34" t="s">
        <v>12</v>
      </c>
      <c r="M12" s="44">
        <f t="shared" ref="M12:M17" si="0">K12/4*100</f>
        <v>0</v>
      </c>
      <c r="N12" s="34" t="s">
        <v>38</v>
      </c>
    </row>
    <row r="13" spans="1:14" ht="15" x14ac:dyDescent="0.2">
      <c r="A13" s="45">
        <v>3</v>
      </c>
      <c r="B13" s="46" t="s">
        <v>7</v>
      </c>
      <c r="C13" s="4"/>
      <c r="D13" s="45">
        <v>3</v>
      </c>
      <c r="E13" s="46" t="s">
        <v>11</v>
      </c>
      <c r="F13" s="4"/>
      <c r="G13" s="45">
        <v>3</v>
      </c>
      <c r="H13" s="46" t="s">
        <v>5</v>
      </c>
      <c r="I13" s="4"/>
      <c r="J13" s="33" t="s">
        <v>1</v>
      </c>
      <c r="K13" s="36">
        <f>SUM(F11,F12,F14,I18)</f>
        <v>3</v>
      </c>
      <c r="L13" s="34" t="s">
        <v>12</v>
      </c>
      <c r="M13" s="44">
        <f t="shared" si="0"/>
        <v>75</v>
      </c>
      <c r="N13" s="34" t="s">
        <v>38</v>
      </c>
    </row>
    <row r="14" spans="1:14" ht="15" x14ac:dyDescent="0.2">
      <c r="A14" s="45">
        <v>4</v>
      </c>
      <c r="B14" s="46" t="s">
        <v>0</v>
      </c>
      <c r="C14" s="4"/>
      <c r="D14" s="45">
        <v>4</v>
      </c>
      <c r="E14" s="46" t="s">
        <v>1</v>
      </c>
      <c r="F14" s="4">
        <v>1</v>
      </c>
      <c r="G14" s="45">
        <v>4</v>
      </c>
      <c r="H14" s="46" t="s">
        <v>3</v>
      </c>
      <c r="I14" s="4"/>
      <c r="J14" s="33" t="s">
        <v>4</v>
      </c>
      <c r="K14" s="36">
        <f>SUM(C15,C19,I14,I17,C20)</f>
        <v>2</v>
      </c>
      <c r="L14" s="34" t="s">
        <v>40</v>
      </c>
      <c r="M14" s="44">
        <f>K14/5*100</f>
        <v>40</v>
      </c>
      <c r="N14" s="34" t="s">
        <v>38</v>
      </c>
    </row>
    <row r="15" spans="1:14" ht="15" x14ac:dyDescent="0.2">
      <c r="A15" s="45">
        <v>5</v>
      </c>
      <c r="B15" s="47" t="s">
        <v>4</v>
      </c>
      <c r="C15" s="4">
        <v>1</v>
      </c>
      <c r="D15" s="45">
        <v>5</v>
      </c>
      <c r="E15" s="46" t="s">
        <v>8</v>
      </c>
      <c r="F15" s="4"/>
      <c r="G15" s="45">
        <v>5</v>
      </c>
      <c r="H15" s="46" t="s">
        <v>8</v>
      </c>
      <c r="I15" s="4"/>
      <c r="J15" s="33" t="s">
        <v>2</v>
      </c>
      <c r="K15" s="36">
        <f>SUM(C17,F19,I11,I19)</f>
        <v>4</v>
      </c>
      <c r="L15" s="34" t="s">
        <v>12</v>
      </c>
      <c r="M15" s="44">
        <f t="shared" si="0"/>
        <v>100</v>
      </c>
      <c r="N15" s="34" t="s">
        <v>38</v>
      </c>
    </row>
    <row r="16" spans="1:14" ht="15" x14ac:dyDescent="0.2">
      <c r="A16" s="45">
        <v>6</v>
      </c>
      <c r="B16" s="46" t="s">
        <v>9</v>
      </c>
      <c r="C16" s="4"/>
      <c r="D16" s="45">
        <v>6</v>
      </c>
      <c r="E16" s="46" t="s">
        <v>5</v>
      </c>
      <c r="F16" s="4"/>
      <c r="G16" s="45">
        <v>6</v>
      </c>
      <c r="H16" s="46" t="s">
        <v>5</v>
      </c>
      <c r="I16" s="4">
        <v>1</v>
      </c>
      <c r="J16" s="33" t="s">
        <v>5</v>
      </c>
      <c r="K16" s="36">
        <f>SUM(C12,F16,I13,I16,I20)</f>
        <v>3</v>
      </c>
      <c r="L16" s="34" t="s">
        <v>40</v>
      </c>
      <c r="M16" s="44">
        <f>K16/5*100</f>
        <v>60</v>
      </c>
      <c r="N16" s="34" t="s">
        <v>38</v>
      </c>
    </row>
    <row r="17" spans="1:14" ht="15" x14ac:dyDescent="0.2">
      <c r="A17" s="45">
        <v>7</v>
      </c>
      <c r="B17" s="46" t="s">
        <v>2</v>
      </c>
      <c r="C17" s="4">
        <v>1</v>
      </c>
      <c r="D17" s="45">
        <v>7</v>
      </c>
      <c r="E17" s="46" t="s">
        <v>9</v>
      </c>
      <c r="F17" s="4"/>
      <c r="G17" s="45">
        <v>7</v>
      </c>
      <c r="H17" s="46" t="s">
        <v>4</v>
      </c>
      <c r="I17" s="4"/>
      <c r="J17" s="33" t="s">
        <v>11</v>
      </c>
      <c r="K17" s="36">
        <f>SUM(C11,C14,F13,F20)</f>
        <v>1</v>
      </c>
      <c r="L17" s="34" t="s">
        <v>12</v>
      </c>
      <c r="M17" s="44">
        <f t="shared" si="0"/>
        <v>25</v>
      </c>
      <c r="N17" s="34" t="s">
        <v>38</v>
      </c>
    </row>
    <row r="18" spans="1:14" ht="15" x14ac:dyDescent="0.2">
      <c r="A18" s="45">
        <v>8</v>
      </c>
      <c r="B18" s="46" t="s">
        <v>10</v>
      </c>
      <c r="C18" s="4"/>
      <c r="D18" s="45">
        <v>8</v>
      </c>
      <c r="E18" s="46" t="s">
        <v>7</v>
      </c>
      <c r="F18" s="4"/>
      <c r="G18" s="45">
        <v>8</v>
      </c>
      <c r="H18" s="46" t="s">
        <v>1</v>
      </c>
      <c r="I18" s="4"/>
      <c r="J18" s="33"/>
      <c r="K18" s="36">
        <f>SUM(K11:K17)</f>
        <v>13</v>
      </c>
      <c r="L18" s="34" t="s">
        <v>39</v>
      </c>
      <c r="M18" s="44">
        <f>K18/30*100</f>
        <v>43.333333333333336</v>
      </c>
      <c r="N18" s="34" t="s">
        <v>38</v>
      </c>
    </row>
    <row r="19" spans="1:14" ht="15" x14ac:dyDescent="0.2">
      <c r="A19" s="45">
        <v>9</v>
      </c>
      <c r="B19" s="46" t="s">
        <v>3</v>
      </c>
      <c r="C19" s="4">
        <v>1</v>
      </c>
      <c r="D19" s="45">
        <v>9</v>
      </c>
      <c r="E19" s="46" t="s">
        <v>2</v>
      </c>
      <c r="F19" s="4">
        <v>1</v>
      </c>
      <c r="G19" s="45">
        <v>9</v>
      </c>
      <c r="H19" s="46" t="s">
        <v>2</v>
      </c>
      <c r="I19" s="4">
        <v>1</v>
      </c>
      <c r="J19" s="33"/>
      <c r="K19" s="36">
        <f>30-K18</f>
        <v>17</v>
      </c>
      <c r="L19" s="34" t="s">
        <v>42</v>
      </c>
    </row>
    <row r="20" spans="1:14" ht="15" thickBot="1" x14ac:dyDescent="0.25">
      <c r="A20" s="48">
        <v>10</v>
      </c>
      <c r="B20" s="49" t="s">
        <v>4</v>
      </c>
      <c r="C20" s="30"/>
      <c r="D20" s="48">
        <v>10</v>
      </c>
      <c r="E20" s="49" t="s">
        <v>11</v>
      </c>
      <c r="F20" s="30"/>
      <c r="G20" s="48">
        <v>10</v>
      </c>
      <c r="H20" s="49" t="s">
        <v>5</v>
      </c>
      <c r="I20" s="30">
        <v>1</v>
      </c>
      <c r="J20" s="33"/>
    </row>
    <row r="22" spans="1:14" ht="28.5" customHeight="1" thickBot="1" x14ac:dyDescent="0.25">
      <c r="A22" s="69" t="s">
        <v>41</v>
      </c>
      <c r="B22" s="69"/>
      <c r="C22" s="69"/>
      <c r="D22" s="69"/>
      <c r="E22" s="69"/>
      <c r="F22" s="69"/>
      <c r="G22" s="69"/>
      <c r="H22" s="69"/>
      <c r="I22" s="69"/>
    </row>
    <row r="23" spans="1:14" x14ac:dyDescent="0.2">
      <c r="A23" s="9">
        <v>1</v>
      </c>
      <c r="B23" s="50" t="s">
        <v>13</v>
      </c>
      <c r="C23" s="31">
        <v>1</v>
      </c>
      <c r="D23" s="9">
        <v>1</v>
      </c>
      <c r="E23" s="50" t="s">
        <v>14</v>
      </c>
      <c r="F23" s="31">
        <v>1</v>
      </c>
      <c r="J23" s="73" t="s">
        <v>33</v>
      </c>
      <c r="K23" s="74"/>
    </row>
    <row r="24" spans="1:14" x14ac:dyDescent="0.2">
      <c r="A24" s="8">
        <v>2</v>
      </c>
      <c r="B24" s="51" t="s">
        <v>15</v>
      </c>
      <c r="C24" s="1"/>
      <c r="D24" s="8">
        <v>2</v>
      </c>
      <c r="E24" s="51" t="s">
        <v>16</v>
      </c>
      <c r="F24" s="1">
        <v>1</v>
      </c>
      <c r="J24" s="75" t="s">
        <v>34</v>
      </c>
      <c r="K24" s="76"/>
    </row>
    <row r="25" spans="1:14" x14ac:dyDescent="0.2">
      <c r="A25" s="8">
        <v>3</v>
      </c>
      <c r="B25" s="51" t="s">
        <v>17</v>
      </c>
      <c r="C25" s="1">
        <v>1</v>
      </c>
      <c r="D25" s="8">
        <v>3</v>
      </c>
      <c r="E25" s="51" t="s">
        <v>18</v>
      </c>
      <c r="F25" s="1">
        <v>1</v>
      </c>
      <c r="J25" s="52" t="s">
        <v>35</v>
      </c>
      <c r="K25" s="53">
        <f>SUM(C23,C24,C25,C26,C27,F23,F24,F25,F26,F27)</f>
        <v>7</v>
      </c>
    </row>
    <row r="26" spans="1:14" x14ac:dyDescent="0.2">
      <c r="A26" s="8">
        <v>4</v>
      </c>
      <c r="B26" s="51" t="s">
        <v>19</v>
      </c>
      <c r="C26" s="1"/>
      <c r="D26" s="8">
        <v>4</v>
      </c>
      <c r="E26" s="51" t="s">
        <v>20</v>
      </c>
      <c r="F26" s="1">
        <v>1</v>
      </c>
      <c r="J26" s="52" t="s">
        <v>36</v>
      </c>
      <c r="K26" s="53">
        <f>10-K25</f>
        <v>3</v>
      </c>
    </row>
    <row r="27" spans="1:14" s="7" customFormat="1" x14ac:dyDescent="0.2">
      <c r="A27" s="8">
        <v>5</v>
      </c>
      <c r="B27" s="51" t="s">
        <v>21</v>
      </c>
      <c r="C27" s="1">
        <v>1</v>
      </c>
      <c r="D27" s="8">
        <v>5</v>
      </c>
      <c r="E27" s="51" t="s">
        <v>22</v>
      </c>
      <c r="F27" s="1"/>
      <c r="G27" s="36"/>
      <c r="H27" s="34"/>
      <c r="I27" s="34"/>
      <c r="J27" s="77" t="s">
        <v>37</v>
      </c>
      <c r="K27" s="78"/>
      <c r="L27" s="34"/>
      <c r="M27" s="34"/>
      <c r="N27" s="34"/>
    </row>
    <row r="28" spans="1:14" s="7" customFormat="1" x14ac:dyDescent="0.2">
      <c r="A28" s="8">
        <v>6</v>
      </c>
      <c r="B28" s="51" t="s">
        <v>27</v>
      </c>
      <c r="C28" s="1"/>
      <c r="D28" s="8">
        <v>6</v>
      </c>
      <c r="E28" s="51" t="s">
        <v>32</v>
      </c>
      <c r="F28" s="1">
        <v>1</v>
      </c>
      <c r="G28" s="36"/>
      <c r="H28" s="34"/>
      <c r="I28" s="34"/>
      <c r="J28" s="52" t="s">
        <v>35</v>
      </c>
      <c r="K28" s="53">
        <f>SUM(C28,C29,C30,C31,C32,F28,F29,F30,F31,F32)</f>
        <v>7</v>
      </c>
      <c r="L28" s="34"/>
      <c r="M28" s="34"/>
      <c r="N28" s="34"/>
    </row>
    <row r="29" spans="1:14" s="7" customFormat="1" ht="15" thickBot="1" x14ac:dyDescent="0.25">
      <c r="A29" s="8">
        <v>7</v>
      </c>
      <c r="B29" s="51" t="s">
        <v>28</v>
      </c>
      <c r="C29" s="1"/>
      <c r="D29" s="8">
        <v>7</v>
      </c>
      <c r="E29" s="51" t="s">
        <v>23</v>
      </c>
      <c r="F29" s="1"/>
      <c r="G29" s="36"/>
      <c r="H29" s="34"/>
      <c r="I29" s="34"/>
      <c r="J29" s="54" t="s">
        <v>36</v>
      </c>
      <c r="K29" s="55">
        <f>10-K28</f>
        <v>3</v>
      </c>
      <c r="L29" s="34"/>
      <c r="M29" s="34"/>
      <c r="N29" s="34"/>
    </row>
    <row r="30" spans="1:14" s="7" customFormat="1" x14ac:dyDescent="0.2">
      <c r="A30" s="8">
        <v>8</v>
      </c>
      <c r="B30" s="51" t="s">
        <v>29</v>
      </c>
      <c r="C30" s="1">
        <v>1</v>
      </c>
      <c r="D30" s="8">
        <v>8</v>
      </c>
      <c r="E30" s="51" t="s">
        <v>24</v>
      </c>
      <c r="F30" s="1">
        <v>1</v>
      </c>
      <c r="G30" s="36"/>
      <c r="H30" s="34"/>
      <c r="I30" s="34"/>
      <c r="J30" s="34"/>
      <c r="K30" s="36"/>
      <c r="L30" s="34"/>
      <c r="M30" s="34"/>
      <c r="N30" s="34"/>
    </row>
    <row r="31" spans="1:14" s="7" customFormat="1" x14ac:dyDescent="0.2">
      <c r="A31" s="8">
        <v>9</v>
      </c>
      <c r="B31" s="51" t="s">
        <v>30</v>
      </c>
      <c r="C31" s="1">
        <v>1</v>
      </c>
      <c r="D31" s="8">
        <v>9</v>
      </c>
      <c r="E31" s="51" t="s">
        <v>25</v>
      </c>
      <c r="F31" s="1">
        <v>1</v>
      </c>
      <c r="G31" s="36"/>
      <c r="H31" s="34"/>
      <c r="I31" s="34"/>
      <c r="J31" s="34"/>
      <c r="K31" s="36"/>
      <c r="L31" s="34"/>
      <c r="M31" s="34"/>
      <c r="N31" s="34"/>
    </row>
    <row r="32" spans="1:14" s="7" customFormat="1" ht="15" thickBot="1" x14ac:dyDescent="0.25">
      <c r="A32" s="11">
        <v>10</v>
      </c>
      <c r="B32" s="56" t="s">
        <v>31</v>
      </c>
      <c r="C32" s="32">
        <v>1</v>
      </c>
      <c r="D32" s="11">
        <v>10</v>
      </c>
      <c r="E32" s="56" t="s">
        <v>26</v>
      </c>
      <c r="F32" s="32">
        <v>1</v>
      </c>
      <c r="G32" s="36"/>
      <c r="H32" s="34"/>
      <c r="I32" s="34"/>
      <c r="J32" s="34"/>
      <c r="K32" s="36"/>
      <c r="L32" s="34"/>
      <c r="M32" s="34"/>
      <c r="N32" s="34"/>
    </row>
    <row r="33" spans="1:14" s="7" customFormat="1" x14ac:dyDescent="0.2">
      <c r="A33" s="36"/>
      <c r="B33" s="34"/>
      <c r="C33" s="36"/>
      <c r="D33" s="36"/>
      <c r="E33" s="34"/>
      <c r="F33" s="36"/>
      <c r="G33" s="36"/>
      <c r="H33" s="34"/>
      <c r="I33" s="34"/>
      <c r="J33" s="34"/>
      <c r="K33" s="36"/>
      <c r="L33" s="34"/>
      <c r="M33" s="34"/>
      <c r="N33" s="34"/>
    </row>
    <row r="34" spans="1:14" s="7" customFormat="1" ht="28.5" customHeight="1" thickBot="1" x14ac:dyDescent="0.25">
      <c r="A34" s="70" t="s">
        <v>70</v>
      </c>
      <c r="B34" s="70"/>
      <c r="C34" s="70"/>
      <c r="D34" s="70"/>
      <c r="E34" s="70"/>
      <c r="F34" s="70"/>
      <c r="G34" s="70"/>
      <c r="H34" s="70"/>
      <c r="I34" s="70"/>
      <c r="J34" s="34"/>
      <c r="K34" s="36"/>
      <c r="L34" s="34"/>
      <c r="M34" s="34"/>
      <c r="N34" s="34"/>
    </row>
    <row r="35" spans="1:14" s="7" customFormat="1" ht="11.25" x14ac:dyDescent="0.15">
      <c r="A35" s="13">
        <v>1</v>
      </c>
      <c r="B35" s="10" t="s">
        <v>43</v>
      </c>
      <c r="C35" s="57"/>
      <c r="D35" s="13">
        <v>1</v>
      </c>
      <c r="E35" s="10" t="s">
        <v>58</v>
      </c>
      <c r="F35" s="21"/>
      <c r="G35" s="58"/>
      <c r="H35" s="17" t="s">
        <v>33</v>
      </c>
      <c r="I35" s="18"/>
      <c r="J35" s="85" t="s">
        <v>81</v>
      </c>
      <c r="K35" s="86"/>
      <c r="L35" s="86"/>
      <c r="M35" s="86"/>
      <c r="N35" s="86"/>
    </row>
    <row r="36" spans="1:14" s="7" customFormat="1" ht="11.25" x14ac:dyDescent="0.15">
      <c r="A36" s="5">
        <v>2</v>
      </c>
      <c r="B36" s="6" t="s">
        <v>44</v>
      </c>
      <c r="C36" s="59" t="s">
        <v>69</v>
      </c>
      <c r="D36" s="5">
        <v>2</v>
      </c>
      <c r="E36" s="6" t="s">
        <v>50</v>
      </c>
      <c r="F36" s="22">
        <v>1</v>
      </c>
      <c r="G36" s="58"/>
      <c r="H36" s="71" t="s">
        <v>65</v>
      </c>
      <c r="I36" s="72"/>
      <c r="J36" s="87" t="s">
        <v>84</v>
      </c>
      <c r="K36" s="88"/>
      <c r="L36" s="88"/>
      <c r="M36" s="88"/>
      <c r="N36" s="88"/>
    </row>
    <row r="37" spans="1:14" s="7" customFormat="1" ht="11.25" x14ac:dyDescent="0.15">
      <c r="A37" s="5">
        <v>3</v>
      </c>
      <c r="B37" s="6" t="s">
        <v>45</v>
      </c>
      <c r="C37" s="59"/>
      <c r="D37" s="5">
        <v>3</v>
      </c>
      <c r="E37" s="6" t="s">
        <v>53</v>
      </c>
      <c r="F37" s="22">
        <v>1</v>
      </c>
      <c r="G37" s="58"/>
      <c r="H37" s="15" t="s">
        <v>35</v>
      </c>
      <c r="I37" s="60">
        <f>SUM(C38,C40,F36)</f>
        <v>3</v>
      </c>
      <c r="J37" s="85" t="s">
        <v>85</v>
      </c>
      <c r="K37" s="86"/>
      <c r="L37" s="86"/>
      <c r="M37" s="86"/>
      <c r="N37" s="86"/>
    </row>
    <row r="38" spans="1:14" x14ac:dyDescent="0.2">
      <c r="A38" s="5">
        <v>4</v>
      </c>
      <c r="B38" s="6" t="s">
        <v>52</v>
      </c>
      <c r="C38" s="59">
        <v>1</v>
      </c>
      <c r="D38" s="5">
        <v>4</v>
      </c>
      <c r="E38" s="6" t="s">
        <v>46</v>
      </c>
      <c r="F38" s="22">
        <v>1</v>
      </c>
      <c r="G38" s="58"/>
      <c r="H38" s="71" t="s">
        <v>66</v>
      </c>
      <c r="I38" s="72"/>
      <c r="J38" s="85" t="s">
        <v>86</v>
      </c>
      <c r="K38" s="86"/>
      <c r="L38" s="86"/>
      <c r="M38" s="86"/>
      <c r="N38" s="86"/>
    </row>
    <row r="39" spans="1:14" x14ac:dyDescent="0.2">
      <c r="A39" s="5">
        <v>5</v>
      </c>
      <c r="B39" s="6" t="s">
        <v>55</v>
      </c>
      <c r="C39" s="59"/>
      <c r="D39" s="5">
        <v>5</v>
      </c>
      <c r="E39" s="6" t="s">
        <v>56</v>
      </c>
      <c r="F39" s="22">
        <v>1</v>
      </c>
      <c r="G39" s="58"/>
      <c r="H39" s="15" t="s">
        <v>35</v>
      </c>
      <c r="I39" s="16">
        <f>SUM(C35,F39)</f>
        <v>1</v>
      </c>
      <c r="J39" s="87" t="s">
        <v>87</v>
      </c>
      <c r="K39" s="88"/>
      <c r="L39" s="88"/>
      <c r="M39" s="88"/>
      <c r="N39" s="88"/>
    </row>
    <row r="40" spans="1:14" x14ac:dyDescent="0.2">
      <c r="A40" s="5">
        <v>6</v>
      </c>
      <c r="B40" s="6" t="s">
        <v>47</v>
      </c>
      <c r="C40" s="59">
        <v>1</v>
      </c>
      <c r="D40" s="5">
        <v>6</v>
      </c>
      <c r="E40" s="6" t="s">
        <v>54</v>
      </c>
      <c r="F40" s="22"/>
      <c r="G40" s="58"/>
      <c r="H40" s="71" t="s">
        <v>67</v>
      </c>
      <c r="I40" s="72"/>
      <c r="J40" s="85" t="s">
        <v>88</v>
      </c>
      <c r="K40" s="86"/>
      <c r="L40" s="86"/>
      <c r="M40" s="86"/>
      <c r="N40" s="86"/>
    </row>
    <row r="41" spans="1:14" x14ac:dyDescent="0.2">
      <c r="A41" s="5">
        <v>7</v>
      </c>
      <c r="B41" s="6" t="s">
        <v>48</v>
      </c>
      <c r="C41" s="59">
        <v>1</v>
      </c>
      <c r="D41" s="5">
        <v>7</v>
      </c>
      <c r="E41" s="6" t="s">
        <v>59</v>
      </c>
      <c r="F41" s="22" t="s">
        <v>69</v>
      </c>
      <c r="G41" s="58"/>
      <c r="H41" s="15" t="s">
        <v>35</v>
      </c>
      <c r="I41" s="16">
        <f>SUM(F38,F41,F43)</f>
        <v>1</v>
      </c>
      <c r="J41" s="85" t="s">
        <v>89</v>
      </c>
      <c r="K41" s="86"/>
      <c r="L41" s="86"/>
      <c r="M41" s="86"/>
      <c r="N41" s="86"/>
    </row>
    <row r="42" spans="1:14" x14ac:dyDescent="0.2">
      <c r="A42" s="5">
        <v>8</v>
      </c>
      <c r="B42" s="6" t="s">
        <v>61</v>
      </c>
      <c r="C42" s="59" t="s">
        <v>69</v>
      </c>
      <c r="D42" s="5">
        <v>8</v>
      </c>
      <c r="E42" s="6" t="s">
        <v>60</v>
      </c>
      <c r="F42" s="22" t="s">
        <v>69</v>
      </c>
      <c r="G42" s="58"/>
      <c r="H42" s="89" t="s">
        <v>68</v>
      </c>
      <c r="I42" s="90"/>
      <c r="J42" s="87" t="s">
        <v>82</v>
      </c>
      <c r="K42" s="88"/>
      <c r="L42" s="88"/>
      <c r="M42" s="88"/>
      <c r="N42" s="88"/>
    </row>
    <row r="43" spans="1:14" ht="15" thickBot="1" x14ac:dyDescent="0.25">
      <c r="A43" s="5">
        <v>9</v>
      </c>
      <c r="B43" s="6" t="s">
        <v>49</v>
      </c>
      <c r="C43" s="59"/>
      <c r="D43" s="5">
        <v>9</v>
      </c>
      <c r="E43" s="6" t="s">
        <v>62</v>
      </c>
      <c r="F43" s="22"/>
      <c r="G43" s="58"/>
      <c r="H43" s="19" t="s">
        <v>35</v>
      </c>
      <c r="I43" s="20">
        <f>SUM(C43,F42)</f>
        <v>0</v>
      </c>
      <c r="J43" s="85" t="s">
        <v>83</v>
      </c>
      <c r="K43" s="86"/>
      <c r="L43" s="86"/>
      <c r="M43" s="86"/>
      <c r="N43" s="86"/>
    </row>
    <row r="44" spans="1:14" ht="15" thickBot="1" x14ac:dyDescent="0.25">
      <c r="A44" s="14">
        <v>10</v>
      </c>
      <c r="B44" s="12" t="s">
        <v>51</v>
      </c>
      <c r="C44" s="61"/>
      <c r="D44" s="14">
        <v>10</v>
      </c>
      <c r="E44" s="12" t="s">
        <v>57</v>
      </c>
      <c r="F44" s="62"/>
      <c r="G44" s="58"/>
      <c r="H44" s="63" t="s">
        <v>80</v>
      </c>
      <c r="I44" s="64">
        <f>SUM(C45,F45)</f>
        <v>4</v>
      </c>
      <c r="J44" s="7"/>
      <c r="K44" s="64"/>
      <c r="L44" s="7"/>
      <c r="M44" s="7"/>
      <c r="N44" s="7"/>
    </row>
    <row r="45" spans="1:14" x14ac:dyDescent="0.2">
      <c r="A45" s="7"/>
      <c r="B45" s="7"/>
      <c r="C45" s="65">
        <f>COUNTIF(C35:C44,"a")</f>
        <v>2</v>
      </c>
      <c r="D45" s="7"/>
      <c r="E45" s="7"/>
      <c r="F45" s="65">
        <f>COUNTIF(F35:F44,"a")</f>
        <v>2</v>
      </c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84" t="s">
        <v>79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x14ac:dyDescent="0.2">
      <c r="A47" s="34"/>
      <c r="D47" s="34"/>
      <c r="F47" s="34"/>
      <c r="G47" s="34"/>
      <c r="K47" s="34"/>
    </row>
    <row r="48" spans="1:14" x14ac:dyDescent="0.2">
      <c r="A48" s="34"/>
      <c r="D48" s="34"/>
      <c r="F48" s="34"/>
      <c r="G48" s="34"/>
      <c r="K48" s="34"/>
    </row>
    <row r="49" spans="1:11" x14ac:dyDescent="0.2">
      <c r="A49" s="34"/>
      <c r="D49" s="34"/>
      <c r="F49" s="34"/>
      <c r="G49" s="34"/>
      <c r="K49" s="34"/>
    </row>
    <row r="50" spans="1:11" x14ac:dyDescent="0.2">
      <c r="A50" s="34"/>
      <c r="D50" s="34"/>
      <c r="F50" s="34"/>
      <c r="G50" s="34"/>
      <c r="K50" s="34"/>
    </row>
    <row r="51" spans="1:11" x14ac:dyDescent="0.2">
      <c r="A51" s="34"/>
      <c r="D51" s="34"/>
      <c r="F51" s="34"/>
      <c r="G51" s="34"/>
      <c r="K51" s="34"/>
    </row>
    <row r="52" spans="1:11" x14ac:dyDescent="0.2">
      <c r="A52" s="34"/>
      <c r="D52" s="34"/>
      <c r="F52" s="34"/>
      <c r="G52" s="34"/>
      <c r="K52" s="34"/>
    </row>
    <row r="53" spans="1:11" x14ac:dyDescent="0.2">
      <c r="A53" s="34"/>
      <c r="D53" s="34"/>
      <c r="F53" s="34"/>
      <c r="G53" s="34"/>
      <c r="K53" s="34"/>
    </row>
    <row r="54" spans="1:11" x14ac:dyDescent="0.2">
      <c r="A54" s="34"/>
      <c r="D54" s="34"/>
      <c r="F54" s="34"/>
      <c r="G54" s="34"/>
      <c r="K54" s="34"/>
    </row>
    <row r="55" spans="1:11" x14ac:dyDescent="0.2">
      <c r="A55" s="34"/>
      <c r="D55" s="34"/>
      <c r="F55" s="34"/>
      <c r="G55" s="34"/>
      <c r="K55" s="34"/>
    </row>
    <row r="56" spans="1:11" x14ac:dyDescent="0.2">
      <c r="A56" s="34"/>
      <c r="D56" s="34"/>
      <c r="F56" s="34"/>
      <c r="G56" s="34"/>
      <c r="K56" s="34"/>
    </row>
    <row r="57" spans="1:11" x14ac:dyDescent="0.2">
      <c r="A57" s="34"/>
      <c r="D57" s="34"/>
      <c r="F57" s="34"/>
      <c r="G57" s="34"/>
      <c r="K57" s="34"/>
    </row>
    <row r="58" spans="1:11" x14ac:dyDescent="0.2">
      <c r="A58" s="34"/>
      <c r="D58" s="34"/>
      <c r="F58" s="34"/>
      <c r="G58" s="34"/>
      <c r="K58" s="34"/>
    </row>
    <row r="59" spans="1:11" x14ac:dyDescent="0.2">
      <c r="A59" s="34"/>
      <c r="D59" s="34"/>
      <c r="F59" s="34"/>
      <c r="G59" s="34"/>
      <c r="K59" s="34"/>
    </row>
  </sheetData>
  <sheetProtection password="EFDF" sheet="1" objects="1" scenarios="1" selectLockedCells="1"/>
  <mergeCells count="25">
    <mergeCell ref="A1:D7"/>
    <mergeCell ref="C8:E8"/>
    <mergeCell ref="I8:J8"/>
    <mergeCell ref="M8:N8"/>
    <mergeCell ref="A46:N46"/>
    <mergeCell ref="J35:N35"/>
    <mergeCell ref="J36:N36"/>
    <mergeCell ref="J37:N37"/>
    <mergeCell ref="J38:N38"/>
    <mergeCell ref="J39:N39"/>
    <mergeCell ref="J40:N40"/>
    <mergeCell ref="J41:N41"/>
    <mergeCell ref="J42:N42"/>
    <mergeCell ref="J43:N43"/>
    <mergeCell ref="H42:I42"/>
    <mergeCell ref="H40:I40"/>
    <mergeCell ref="J23:K23"/>
    <mergeCell ref="J24:K24"/>
    <mergeCell ref="J27:K27"/>
    <mergeCell ref="E1:J7"/>
    <mergeCell ref="A10:I10"/>
    <mergeCell ref="A22:I22"/>
    <mergeCell ref="A34:I34"/>
    <mergeCell ref="H36:I36"/>
    <mergeCell ref="H38:I38"/>
  </mergeCells>
  <conditionalFormatting sqref="C23:C27">
    <cfRule type="cellIs" dxfId="20" priority="39" operator="equal">
      <formula>1</formula>
    </cfRule>
  </conditionalFormatting>
  <conditionalFormatting sqref="F23:F27">
    <cfRule type="cellIs" dxfId="19" priority="38" operator="equal">
      <formula>1</formula>
    </cfRule>
  </conditionalFormatting>
  <conditionalFormatting sqref="F29:F32">
    <cfRule type="cellIs" dxfId="18" priority="37" operator="equal">
      <formula>1</formula>
    </cfRule>
  </conditionalFormatting>
  <conditionalFormatting sqref="C28:C32">
    <cfRule type="cellIs" dxfId="17" priority="36" operator="equal">
      <formula>1</formula>
    </cfRule>
  </conditionalFormatting>
  <conditionalFormatting sqref="F28">
    <cfRule type="cellIs" dxfId="16" priority="35" operator="equal">
      <formula>1</formula>
    </cfRule>
  </conditionalFormatting>
  <conditionalFormatting sqref="M11:M18">
    <cfRule type="cellIs" dxfId="15" priority="30" operator="greaterThanOrEqual">
      <formula>61</formula>
    </cfRule>
    <cfRule type="cellIs" dxfId="14" priority="31" operator="between">
      <formula>41</formula>
      <formula>60</formula>
    </cfRule>
    <cfRule type="cellIs" dxfId="13" priority="32" operator="between">
      <formula>0</formula>
      <formula>10</formula>
    </cfRule>
    <cfRule type="cellIs" dxfId="12" priority="33" operator="between">
      <formula>11</formula>
      <formula>25</formula>
    </cfRule>
    <cfRule type="cellIs" dxfId="11" priority="34" operator="between">
      <formula>26</formula>
      <formula>40</formula>
    </cfRule>
  </conditionalFormatting>
  <conditionalFormatting sqref="I37 I39 I41 I43">
    <cfRule type="cellIs" dxfId="10" priority="19" operator="greaterThan">
      <formula>1</formula>
    </cfRule>
    <cfRule type="cellIs" dxfId="9" priority="20" operator="equal">
      <formula>1</formula>
    </cfRule>
  </conditionalFormatting>
  <conditionalFormatting sqref="M3">
    <cfRule type="cellIs" dxfId="8" priority="9" operator="between">
      <formula>0.1</formula>
      <formula>1.9</formula>
    </cfRule>
    <cfRule type="cellIs" dxfId="7" priority="8" operator="between">
      <formula>1.9</formula>
      <formula>2.9</formula>
    </cfRule>
    <cfRule type="cellIs" dxfId="6" priority="7" operator="between">
      <formula>2.9</formula>
      <formula>3.9</formula>
    </cfRule>
    <cfRule type="cellIs" dxfId="5" priority="6" operator="greaterThanOrEqual">
      <formula>4</formula>
    </cfRule>
  </conditionalFormatting>
  <conditionalFormatting sqref="M4">
    <cfRule type="containsText" dxfId="4" priority="5" operator="containsText" text="a">
      <formula>NOT(ISERROR(SEARCH("a",M4)))</formula>
    </cfRule>
    <cfRule type="containsText" dxfId="3" priority="4" operator="containsText" text="b">
      <formula>NOT(ISERROR(SEARCH("b",M4)))</formula>
    </cfRule>
    <cfRule type="containsText" dxfId="2" priority="3" operator="containsText" text="c">
      <formula>NOT(ISERROR(SEARCH("c",M4)))</formula>
    </cfRule>
    <cfRule type="containsText" dxfId="1" priority="2" operator="containsText" text="d">
      <formula>NOT(ISERROR(SEARCH("d",M4)))</formula>
    </cfRule>
    <cfRule type="containsText" dxfId="0" priority="1" operator="containsText" text="e">
      <formula>NOT(ISERROR(SEARCH("e",M4)))</formula>
    </cfRule>
  </conditionalFormatting>
  <pageMargins left="0.22007042253521128" right="0.10269953051643192" top="0.75" bottom="0.1980633802816901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voorbeeld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josien</dc:creator>
  <cp:lastModifiedBy>thuis</cp:lastModifiedBy>
  <dcterms:created xsi:type="dcterms:W3CDTF">2013-03-10T17:23:04Z</dcterms:created>
  <dcterms:modified xsi:type="dcterms:W3CDTF">2013-04-05T18:04:21Z</dcterms:modified>
</cp:coreProperties>
</file>